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02\1 výzva\"/>
    </mc:Choice>
  </mc:AlternateContent>
  <xr:revisionPtr revIDLastSave="0" documentId="13_ncr:1_{E9127851-701E-45A7-80BC-3854BA26FCC2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S9" i="1"/>
  <c r="O9" i="1"/>
  <c r="H9" i="1"/>
  <c r="H7" i="1" l="1"/>
  <c r="H8" i="1"/>
  <c r="S8" i="1" l="1"/>
  <c r="R8" i="1"/>
  <c r="O8" i="1"/>
  <c r="O7" i="1" l="1"/>
  <c r="P12" i="1" s="1"/>
  <c r="S7" i="1" l="1"/>
  <c r="R7" i="1"/>
  <c r="Q12" i="1" s="1"/>
</calcChain>
</file>

<file path=xl/sharedStrings.xml><?xml version="1.0" encoding="utf-8"?>
<sst xmlns="http://schemas.openxmlformats.org/spreadsheetml/2006/main" count="43" uniqueCount="38">
  <si>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</si>
  <si>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</si>
  <si>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</si>
  <si>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</si>
  <si>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</si>
  <si>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</si>
  <si>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</si>
  <si>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</si>
  <si>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</si>
  <si>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</si>
  <si>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</si>
  <si>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</si>
  <si>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</si>
  <si>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</si>
  <si>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</si>
  <si>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</si>
  <si>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</si>
  <si>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</si>
  <si>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</si>
  <si>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</si>
  <si>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</si>
  <si>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</si>
  <si>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</si>
  <si>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</si>
  <si>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</si>
  <si>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</si>
  <si>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</si>
  <si>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</si>
  <si>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Příloha č. 2 Kupní smlouvy - technická specifikace
Tonery (II.) 002 - 2024 (originální)</t>
  </si>
  <si>
    <t>ks</t>
  </si>
  <si>
    <t>PS - Ilona Mikulášková,
Tel.: 37763 1501</t>
  </si>
  <si>
    <t>Kollárova 19,
301 00 Plzeň,
Provoz a služby,
místnost KO 223</t>
  </si>
  <si>
    <t>Společná faktura</t>
  </si>
  <si>
    <t>NE</t>
  </si>
  <si>
    <r>
      <t xml:space="preserve">Toner do tiskárny Canon  MF742 Cdw - </t>
    </r>
    <r>
      <rPr>
        <b/>
        <sz val="11"/>
        <color theme="1"/>
        <rFont val="Calibri"/>
        <family val="2"/>
        <charset val="238"/>
        <scheme val="minor"/>
      </rPr>
      <t>barva žlutá</t>
    </r>
  </si>
  <si>
    <r>
      <t xml:space="preserve">Toner do tiskárny Canon  MF742 Cdw - </t>
    </r>
    <r>
      <rPr>
        <b/>
        <sz val="11"/>
        <color theme="1"/>
        <rFont val="Calibri"/>
        <family val="2"/>
        <charset val="238"/>
        <scheme val="minor"/>
      </rPr>
      <t>barva purpurová</t>
    </r>
  </si>
  <si>
    <r>
      <t xml:space="preserve">Toner do tiskárny Canon  MF742 Cdw - </t>
    </r>
    <r>
      <rPr>
        <b/>
        <sz val="11"/>
        <color theme="1"/>
        <rFont val="Calibri"/>
        <family val="2"/>
        <charset val="238"/>
        <scheme val="minor"/>
      </rPr>
      <t>barva azurová</t>
    </r>
  </si>
  <si>
    <t>Originální toner. Výtěžnost 5 900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</si>
</sst>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0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9"/>
  <sheetViews>
    <sheetView tabSelected="1" zoomScale="62" zoomScaleNormal="62" workbookViewId="0">
      <selection activeCell="L20" sqref="L2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53.85546875" style="1" customWidth="1"/>
    <col min="7" max="7" width="27.85546875" style="1" customWidth="1"/>
    <col min="8" max="8" width="19.28515625" style="1" customWidth="1"/>
    <col min="9" max="9" width="22.42578125" style="1" customWidth="1"/>
    <col min="10" max="10" width="16.85546875" style="1" customWidth="1"/>
    <col min="11" max="11" width="32.5703125" hidden="1" customWidth="1"/>
    <col min="12" max="12" width="27.140625" customWidth="1"/>
    <col min="13" max="13" width="25.14062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81" t="s">
        <v>28</v>
      </c>
      <c r="C1" s="82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8" t="s">
        <v>0</v>
      </c>
      <c r="D3" s="12"/>
      <c r="E3" s="12"/>
      <c r="F3" s="12"/>
      <c r="G3" s="93"/>
      <c r="H3" s="93"/>
      <c r="I3" s="93"/>
      <c r="J3" s="93"/>
      <c r="K3" s="93"/>
      <c r="L3" s="93"/>
      <c r="M3" s="93"/>
      <c r="N3" s="93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27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8" t="s">
        <v>8</v>
      </c>
      <c r="S6" s="68" t="s">
        <v>9</v>
      </c>
      <c r="T6" s="35" t="s">
        <v>25</v>
      </c>
      <c r="U6" s="35" t="s">
        <v>26</v>
      </c>
    </row>
    <row r="7" spans="2:21" ht="41.25" customHeight="1" thickTop="1" x14ac:dyDescent="0.25">
      <c r="B7" s="50">
        <v>1</v>
      </c>
      <c r="C7" s="69" t="s">
        <v>34</v>
      </c>
      <c r="D7" s="51">
        <v>1</v>
      </c>
      <c r="E7" s="52" t="s">
        <v>29</v>
      </c>
      <c r="F7" s="69" t="s">
        <v>37</v>
      </c>
      <c r="G7" s="100"/>
      <c r="H7" s="53" t="str">
        <f t="shared" ref="H7:H9" si="0">IF(P7&gt;1999,"ANO","NE")</f>
        <v>ANO</v>
      </c>
      <c r="I7" s="75" t="s">
        <v>32</v>
      </c>
      <c r="J7" s="96" t="s">
        <v>33</v>
      </c>
      <c r="K7" s="97"/>
      <c r="L7" s="75" t="s">
        <v>30</v>
      </c>
      <c r="M7" s="75" t="s">
        <v>31</v>
      </c>
      <c r="N7" s="78">
        <v>21</v>
      </c>
      <c r="O7" s="54">
        <f>D7*P7</f>
        <v>3950</v>
      </c>
      <c r="P7" s="55">
        <v>3950</v>
      </c>
      <c r="Q7" s="103"/>
      <c r="R7" s="56">
        <f>D7*Q7</f>
        <v>0</v>
      </c>
      <c r="S7" s="57" t="str">
        <f t="shared" ref="S7" si="1">IF(ISNUMBER(Q7), IF(Q7&gt;P7,"NEVYHOVUJE","VYHOVUJE")," ")</f>
        <v xml:space="preserve"> </v>
      </c>
      <c r="T7" s="72"/>
      <c r="U7" s="72" t="s">
        <v>10</v>
      </c>
    </row>
    <row r="8" spans="2:21" ht="41.25" customHeight="1" x14ac:dyDescent="0.25">
      <c r="B8" s="42">
        <v>2</v>
      </c>
      <c r="C8" s="70" t="s">
        <v>35</v>
      </c>
      <c r="D8" s="43">
        <v>1</v>
      </c>
      <c r="E8" s="44" t="s">
        <v>29</v>
      </c>
      <c r="F8" s="70" t="s">
        <v>37</v>
      </c>
      <c r="G8" s="101"/>
      <c r="H8" s="45" t="str">
        <f t="shared" si="0"/>
        <v>ANO</v>
      </c>
      <c r="I8" s="94"/>
      <c r="J8" s="76"/>
      <c r="K8" s="98"/>
      <c r="L8" s="76"/>
      <c r="M8" s="76"/>
      <c r="N8" s="79"/>
      <c r="O8" s="46">
        <f t="shared" ref="O8:O9" si="2">D8*P8</f>
        <v>3950</v>
      </c>
      <c r="P8" s="47">
        <v>3950</v>
      </c>
      <c r="Q8" s="104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73"/>
      <c r="U8" s="73"/>
    </row>
    <row r="9" spans="2:21" ht="41.25" customHeight="1" thickBot="1" x14ac:dyDescent="0.3">
      <c r="B9" s="59">
        <v>3</v>
      </c>
      <c r="C9" s="71" t="s">
        <v>36</v>
      </c>
      <c r="D9" s="60">
        <v>1</v>
      </c>
      <c r="E9" s="61" t="s">
        <v>29</v>
      </c>
      <c r="F9" s="71" t="s">
        <v>37</v>
      </c>
      <c r="G9" s="102"/>
      <c r="H9" s="62" t="str">
        <f t="shared" si="0"/>
        <v>ANO</v>
      </c>
      <c r="I9" s="95"/>
      <c r="J9" s="77"/>
      <c r="K9" s="99"/>
      <c r="L9" s="77"/>
      <c r="M9" s="77"/>
      <c r="N9" s="80"/>
      <c r="O9" s="63">
        <f t="shared" si="2"/>
        <v>3950</v>
      </c>
      <c r="P9" s="64">
        <v>3950</v>
      </c>
      <c r="Q9" s="105"/>
      <c r="R9" s="65">
        <f t="shared" ref="R9" si="5">D9*Q9</f>
        <v>0</v>
      </c>
      <c r="S9" s="66" t="str">
        <f t="shared" ref="S9" si="6">IF(ISNUMBER(Q9), IF(Q9&gt;P9,"NEVYHOVUJE","VYHOVUJE")," ")</f>
        <v xml:space="preserve"> </v>
      </c>
      <c r="T9" s="74"/>
      <c r="U9" s="74"/>
    </row>
    <row r="10" spans="2:21" ht="16.5" thickTop="1" thickBot="1" x14ac:dyDescent="0.3">
      <c r="C10"/>
      <c r="D10"/>
      <c r="E10"/>
      <c r="F10"/>
      <c r="G10"/>
      <c r="H10"/>
      <c r="I10"/>
      <c r="J10"/>
      <c r="N10"/>
      <c r="O10"/>
      <c r="R10" s="41"/>
    </row>
    <row r="11" spans="2:21" ht="60.75" customHeight="1" thickTop="1" thickBot="1" x14ac:dyDescent="0.3">
      <c r="B11" s="88" t="s">
        <v>14</v>
      </c>
      <c r="C11" s="89"/>
      <c r="D11" s="89"/>
      <c r="E11" s="89"/>
      <c r="F11" s="89"/>
      <c r="G11" s="89"/>
      <c r="H11" s="67"/>
      <c r="I11" s="25"/>
      <c r="J11" s="25"/>
      <c r="K11" s="25"/>
      <c r="L11" s="11"/>
      <c r="M11" s="11"/>
      <c r="N11" s="26"/>
      <c r="O11" s="26"/>
      <c r="P11" s="27" t="s">
        <v>11</v>
      </c>
      <c r="Q11" s="90" t="s">
        <v>12</v>
      </c>
      <c r="R11" s="91"/>
      <c r="S11" s="92"/>
      <c r="T11" s="20"/>
      <c r="U11" s="28"/>
    </row>
    <row r="12" spans="2:21" ht="33.75" customHeight="1" thickTop="1" thickBot="1" x14ac:dyDescent="0.3">
      <c r="B12" s="83" t="s">
        <v>15</v>
      </c>
      <c r="C12" s="84"/>
      <c r="D12" s="84"/>
      <c r="E12" s="84"/>
      <c r="F12" s="84"/>
      <c r="G12" s="84"/>
      <c r="H12" s="34"/>
      <c r="I12" s="29"/>
      <c r="L12" s="9"/>
      <c r="M12" s="9"/>
      <c r="N12" s="30"/>
      <c r="O12" s="30"/>
      <c r="P12" s="31">
        <f>SUM(O7:O9)</f>
        <v>11850</v>
      </c>
      <c r="Q12" s="85">
        <f>SUM(R7:R9)</f>
        <v>0</v>
      </c>
      <c r="R12" s="86"/>
      <c r="S12" s="87"/>
    </row>
    <row r="13" spans="2:21" ht="14.25" customHeight="1" thickTop="1" x14ac:dyDescent="0.25"/>
    <row r="14" spans="2:21" ht="14.25" customHeight="1" x14ac:dyDescent="0.25">
      <c r="B14" s="37"/>
    </row>
    <row r="15" spans="2:21" ht="14.25" customHeight="1" x14ac:dyDescent="0.25">
      <c r="B15" s="38"/>
      <c r="C15" s="37"/>
    </row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B8m/XMex3HtjFPrQCWI3dcdGZhGDIAEgBbmW9zRwgNjPZXaNiV53025mfgh0lcPoORi1Ks7OJj/4OjInkxkTvQ==" saltValue="eqgwNgYL8NsVnamQB4k58Q==" spinCount="100000" sheet="1" objects="1" scenarios="1"/>
  <mergeCells count="14">
    <mergeCell ref="B1:C1"/>
    <mergeCell ref="B12:G12"/>
    <mergeCell ref="Q12:S12"/>
    <mergeCell ref="B11:G11"/>
    <mergeCell ref="Q11:S11"/>
    <mergeCell ref="G3:N3"/>
    <mergeCell ref="I7:I9"/>
    <mergeCell ref="J7:J9"/>
    <mergeCell ref="K7:K9"/>
    <mergeCell ref="T7:T9"/>
    <mergeCell ref="U7:U9"/>
    <mergeCell ref="L7:L9"/>
    <mergeCell ref="M7:M9"/>
    <mergeCell ref="N7:N9"/>
  </mergeCells>
  <conditionalFormatting sqref="B7:B9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9">
    <cfRule type="containsBlanks" dxfId="9" priority="2">
      <formula>LEN(TRIM(D7))=0</formula>
    </cfRule>
  </conditionalFormatting>
  <conditionalFormatting sqref="G7:G9 Q7:Q9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9">
    <cfRule type="notContainsBlanks" dxfId="5" priority="29">
      <formula>LEN(TRIM(G7))&gt;0</formula>
    </cfRule>
  </conditionalFormatting>
  <conditionalFormatting sqref="H7:H9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9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9" xr:uid="{00000000-0002-0000-0000-000001000000}">
      <formula1>"ANO,NE"</formula1>
    </dataValidation>
    <dataValidation type="list" showInputMessage="1" showErrorMessage="1" sqref="E7:E9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2024-01-16T10:22:11Z</cp:lastPrinted>
  <dcterms:created xsi:type="dcterms:W3CDTF">2014-03-05T12:43:32Z</dcterms:created>
  <dcterms:modified xsi:type="dcterms:W3CDTF">2024-01-16T10:47:12Z</dcterms:modified>
</cp:coreProperties>
</file>